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34" i="1"/>
  <c r="D34"/>
  <c r="E34"/>
  <c r="F34"/>
  <c r="G34"/>
  <c r="B34"/>
  <c r="C33"/>
  <c r="D33"/>
  <c r="E33"/>
  <c r="F33"/>
  <c r="G33"/>
  <c r="B33"/>
  <c r="G32"/>
  <c r="C32"/>
  <c r="D32"/>
  <c r="E32"/>
  <c r="F32"/>
  <c r="B32"/>
  <c r="G14"/>
  <c r="F26"/>
  <c r="E26"/>
  <c r="D26"/>
  <c r="C26"/>
  <c r="B26"/>
  <c r="G25"/>
  <c r="G24"/>
  <c r="G23"/>
  <c r="G26" s="1"/>
  <c r="G31"/>
  <c r="G30"/>
  <c r="G7"/>
  <c r="F19"/>
  <c r="E19"/>
  <c r="D19"/>
  <c r="C19"/>
  <c r="B19"/>
  <c r="G18"/>
  <c r="G17"/>
  <c r="G16"/>
  <c r="G15"/>
  <c r="G13"/>
  <c r="G8"/>
  <c r="B9"/>
  <c r="C9"/>
  <c r="D9"/>
  <c r="E9"/>
  <c r="F9"/>
  <c r="G4"/>
  <c r="G5"/>
  <c r="G6"/>
  <c r="G3"/>
  <c r="B35" l="1"/>
  <c r="C35"/>
  <c r="F35"/>
  <c r="E35"/>
  <c r="D35"/>
  <c r="G9"/>
  <c r="G19"/>
  <c r="G35" l="1"/>
</calcChain>
</file>

<file path=xl/sharedStrings.xml><?xml version="1.0" encoding="utf-8"?>
<sst xmlns="http://schemas.openxmlformats.org/spreadsheetml/2006/main" count="62" uniqueCount="39">
  <si>
    <t>Комплект1</t>
  </si>
  <si>
    <t>Комплект2</t>
  </si>
  <si>
    <t>Комплект3</t>
  </si>
  <si>
    <t>Комплект4</t>
  </si>
  <si>
    <t>Комплект5</t>
  </si>
  <si>
    <t>Автомобьиль Jac</t>
  </si>
  <si>
    <t>Прицеп для дронов</t>
  </si>
  <si>
    <t>Дрон1</t>
  </si>
  <si>
    <t>Дрон2</t>
  </si>
  <si>
    <t>ИТОГО</t>
  </si>
  <si>
    <t>Прочее оборудование</t>
  </si>
  <si>
    <t>Инвестиционные затраты</t>
  </si>
  <si>
    <t>Оклад Инженера (50000) + налоги</t>
  </si>
  <si>
    <t>Автомобьиль Jac инженера</t>
  </si>
  <si>
    <t xml:space="preserve">Постоянные затраты </t>
  </si>
  <si>
    <t xml:space="preserve">Возврат инвестиций(3 года) </t>
  </si>
  <si>
    <t>Масло, Химия</t>
  </si>
  <si>
    <t>ТО Автомобилей</t>
  </si>
  <si>
    <t>Запчасти (ремонт) дроны</t>
  </si>
  <si>
    <t>Премия сотрудиков (300ру/га)</t>
  </si>
  <si>
    <r>
      <t xml:space="preserve">Количество гектар (150 за смену х </t>
    </r>
    <r>
      <rPr>
        <u/>
        <sz val="11"/>
        <color rgb="FFFF0000"/>
        <rFont val="Calibri"/>
        <family val="2"/>
        <charset val="204"/>
        <scheme val="minor"/>
      </rPr>
      <t xml:space="preserve">90 дней </t>
    </r>
    <r>
      <rPr>
        <sz val="11"/>
        <color theme="1"/>
        <rFont val="Calibri"/>
        <family val="2"/>
        <charset val="204"/>
        <scheme val="minor"/>
      </rPr>
      <t>х1000 руб /га)</t>
    </r>
  </si>
  <si>
    <t>Планируемая прибыль (1 год)</t>
  </si>
  <si>
    <t>Бензин</t>
  </si>
  <si>
    <t>Комментарии</t>
  </si>
  <si>
    <t>Возврат ивестици рассчитан из инвестиционных затрат на три года</t>
  </si>
  <si>
    <t xml:space="preserve">Переменные затраты </t>
  </si>
  <si>
    <t>расчет из 40000 руб на человека за 12 месяцев</t>
  </si>
  <si>
    <t>Расчет - один человек, на 12 месяцев</t>
  </si>
  <si>
    <t>Один инженер по ремонту на пять экипажей</t>
  </si>
  <si>
    <r>
      <t xml:space="preserve">Количество гектар рассчитывается исходя из 150 ГА обработки за смену на один экипаж , в течении 90 дней (Статистика по Липецкой области за 2024 год). Данный показатель </t>
    </r>
    <r>
      <rPr>
        <b/>
        <u/>
        <sz val="11"/>
        <color theme="1"/>
        <rFont val="Calibri"/>
        <family val="2"/>
        <charset val="204"/>
        <scheme val="minor"/>
      </rPr>
      <t>можно увеличить</t>
    </r>
    <r>
      <rPr>
        <sz val="11"/>
        <color theme="1"/>
        <rFont val="Calibri"/>
        <family val="2"/>
        <charset val="204"/>
        <scheme val="minor"/>
      </rPr>
      <t xml:space="preserve"> за счет освоения клиентской базы соседних областей и смещения периодов обработки минимум в три раза</t>
    </r>
  </si>
  <si>
    <t>Один Экипаж состоит из автомобиля, прицепа и двух дронов</t>
  </si>
  <si>
    <t>Зарплата пилота 1 (40000) +налоги (в год)</t>
  </si>
  <si>
    <t>Зарплата пилота 2 (40000) +налоги (в год)</t>
  </si>
  <si>
    <r>
      <t>ИТОГО планируемая прибыль за три года составит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u/>
        <sz val="14"/>
        <color theme="1"/>
        <rFont val="Calibri"/>
        <family val="2"/>
        <charset val="204"/>
        <scheme val="minor"/>
      </rPr>
      <t xml:space="preserve">50 706 000,00 </t>
    </r>
    <r>
      <rPr>
        <b/>
        <sz val="11"/>
        <color theme="1"/>
        <rFont val="Calibri"/>
        <family val="2"/>
        <charset val="204"/>
        <scheme val="minor"/>
      </rPr>
      <t>, при условии учета затрат и 100% возврата инвестиционных вложений.</t>
    </r>
  </si>
  <si>
    <t>Доля Высокие Технологии 45%</t>
  </si>
  <si>
    <t>Доля Инвестор 45%</t>
  </si>
  <si>
    <t>Доля Дубров 10%</t>
  </si>
  <si>
    <r>
      <t xml:space="preserve">ИТОГО планируемая прибыль за три года составит </t>
    </r>
    <r>
      <rPr>
        <sz val="14"/>
        <color theme="1"/>
        <rFont val="Calibri"/>
        <family val="2"/>
        <charset val="204"/>
        <scheme val="minor"/>
      </rPr>
      <t>22 817 700</t>
    </r>
    <r>
      <rPr>
        <u/>
        <sz val="14"/>
        <color theme="1"/>
        <rFont val="Calibri"/>
        <family val="2"/>
        <charset val="204"/>
        <scheme val="minor"/>
      </rPr>
      <t xml:space="preserve">,00 </t>
    </r>
    <r>
      <rPr>
        <sz val="11"/>
        <color theme="1"/>
        <rFont val="Calibri"/>
        <family val="2"/>
        <charset val="204"/>
        <scheme val="minor"/>
      </rPr>
      <t>, при условии учета затрат и 100% возврата инвестиционных вложений,</t>
    </r>
  </si>
  <si>
    <r>
      <t xml:space="preserve">ИТОГО планируемая прибыль за три года составит </t>
    </r>
    <r>
      <rPr>
        <sz val="14"/>
        <color theme="1"/>
        <rFont val="Calibri"/>
        <family val="2"/>
        <charset val="204"/>
        <scheme val="minor"/>
      </rPr>
      <t>5 070 600</t>
    </r>
    <r>
      <rPr>
        <u/>
        <sz val="14"/>
        <color theme="1"/>
        <rFont val="Calibri"/>
        <family val="2"/>
        <charset val="204"/>
        <scheme val="minor"/>
      </rPr>
      <t xml:space="preserve">,00 </t>
    </r>
    <r>
      <rPr>
        <sz val="11"/>
        <color theme="1"/>
        <rFont val="Calibri"/>
        <family val="2"/>
        <charset val="204"/>
        <scheme val="minor"/>
      </rPr>
      <t>, при условии учета затрат и 100% возврата инвестиционных вложений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</si>
</sst>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" fontId="0" fillId="0" borderId="10" xfId="0" applyNumberFormat="1" applyBorder="1"/>
    <xf numFmtId="0" fontId="1" fillId="0" borderId="11" xfId="0" applyFont="1" applyBorder="1"/>
    <xf numFmtId="4" fontId="0" fillId="0" borderId="12" xfId="0" applyNumberFormat="1" applyBorder="1"/>
    <xf numFmtId="0" fontId="0" fillId="0" borderId="11" xfId="0" applyBorder="1"/>
    <xf numFmtId="0" fontId="0" fillId="0" borderId="12" xfId="0" applyBorder="1"/>
    <xf numFmtId="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" fontId="0" fillId="0" borderId="8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4" fontId="0" fillId="0" borderId="3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4" fontId="1" fillId="0" borderId="13" xfId="0" applyNumberFormat="1" applyFont="1" applyBorder="1" applyAlignment="1">
      <alignment horizontal="center" vertical="center"/>
    </xf>
    <xf numFmtId="4" fontId="0" fillId="0" borderId="13" xfId="0" applyNumberFormat="1" applyBorder="1"/>
    <xf numFmtId="4" fontId="0" fillId="0" borderId="18" xfId="0" applyNumberFormat="1" applyBorder="1"/>
    <xf numFmtId="4" fontId="1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9" xfId="0" applyNumberFormat="1" applyBorder="1"/>
    <xf numFmtId="0" fontId="0" fillId="0" borderId="19" xfId="0" applyBorder="1"/>
    <xf numFmtId="4" fontId="0" fillId="0" borderId="17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6" xfId="0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F23" sqref="F23"/>
    </sheetView>
  </sheetViews>
  <sheetFormatPr defaultRowHeight="15"/>
  <cols>
    <col min="1" max="1" width="24.5703125" customWidth="1"/>
    <col min="2" max="2" width="12.28515625" customWidth="1"/>
    <col min="3" max="3" width="13" customWidth="1"/>
    <col min="4" max="4" width="12.28515625" customWidth="1"/>
    <col min="5" max="5" width="13.42578125" customWidth="1"/>
    <col min="6" max="6" width="12.140625" customWidth="1"/>
    <col min="7" max="7" width="15.28515625" customWidth="1"/>
    <col min="8" max="8" width="75.140625" customWidth="1"/>
  </cols>
  <sheetData>
    <row r="1" spans="1:8" ht="15.75" thickBot="1">
      <c r="A1" s="51" t="s">
        <v>11</v>
      </c>
      <c r="B1" s="52"/>
      <c r="C1" s="52"/>
      <c r="D1" s="52"/>
      <c r="E1" s="52"/>
      <c r="F1" s="52"/>
      <c r="G1" s="52"/>
      <c r="H1" s="25" t="s">
        <v>23</v>
      </c>
    </row>
    <row r="2" spans="1:8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6"/>
      <c r="H2" s="38"/>
    </row>
    <row r="3" spans="1:8">
      <c r="A3" s="5" t="s">
        <v>5</v>
      </c>
      <c r="B3" s="1">
        <v>2900000</v>
      </c>
      <c r="C3" s="1">
        <v>2900000</v>
      </c>
      <c r="D3" s="1">
        <v>2900000</v>
      </c>
      <c r="E3" s="1">
        <v>2900000</v>
      </c>
      <c r="F3" s="1">
        <v>2900000</v>
      </c>
      <c r="G3" s="28">
        <f>SUM(B3:F3)</f>
        <v>14500000</v>
      </c>
      <c r="H3" s="53" t="s">
        <v>30</v>
      </c>
    </row>
    <row r="4" spans="1:8">
      <c r="A4" s="5" t="s">
        <v>6</v>
      </c>
      <c r="B4" s="1">
        <v>1200000</v>
      </c>
      <c r="C4" s="1">
        <v>1200000</v>
      </c>
      <c r="D4" s="1">
        <v>1200000</v>
      </c>
      <c r="E4" s="1">
        <v>1200000</v>
      </c>
      <c r="F4" s="1">
        <v>1200000</v>
      </c>
      <c r="G4" s="28">
        <f t="shared" ref="G4:G8" si="0">SUM(B4:F4)</f>
        <v>6000000</v>
      </c>
      <c r="H4" s="53"/>
    </row>
    <row r="5" spans="1:8">
      <c r="A5" s="5" t="s">
        <v>7</v>
      </c>
      <c r="B5" s="1">
        <v>3400000</v>
      </c>
      <c r="C5" s="1">
        <v>3400000</v>
      </c>
      <c r="D5" s="1">
        <v>3400000</v>
      </c>
      <c r="E5" s="1">
        <v>3400000</v>
      </c>
      <c r="F5" s="1">
        <v>3400000</v>
      </c>
      <c r="G5" s="28">
        <f t="shared" si="0"/>
        <v>17000000</v>
      </c>
      <c r="H5" s="53"/>
    </row>
    <row r="6" spans="1:8">
      <c r="A6" s="5" t="s">
        <v>8</v>
      </c>
      <c r="B6" s="1">
        <v>3400000</v>
      </c>
      <c r="C6" s="1">
        <v>3400000</v>
      </c>
      <c r="D6" s="1">
        <v>3400000</v>
      </c>
      <c r="E6" s="1">
        <v>3400000</v>
      </c>
      <c r="F6" s="1">
        <v>3400000</v>
      </c>
      <c r="G6" s="28">
        <f t="shared" si="0"/>
        <v>17000000</v>
      </c>
      <c r="H6" s="53"/>
    </row>
    <row r="7" spans="1:8">
      <c r="A7" s="5" t="s">
        <v>13</v>
      </c>
      <c r="B7" s="57">
        <v>2900000</v>
      </c>
      <c r="C7" s="58"/>
      <c r="D7" s="58"/>
      <c r="E7" s="58"/>
      <c r="F7" s="59"/>
      <c r="G7" s="28">
        <f t="shared" si="0"/>
        <v>2900000</v>
      </c>
      <c r="H7" s="39" t="s">
        <v>28</v>
      </c>
    </row>
    <row r="8" spans="1:8" ht="15.75" thickBot="1">
      <c r="A8" s="6" t="s">
        <v>10</v>
      </c>
      <c r="B8" s="7">
        <v>30000</v>
      </c>
      <c r="C8" s="7">
        <v>30000</v>
      </c>
      <c r="D8" s="7">
        <v>30000</v>
      </c>
      <c r="E8" s="7">
        <v>30000</v>
      </c>
      <c r="F8" s="7">
        <v>30000</v>
      </c>
      <c r="G8" s="29">
        <f t="shared" si="0"/>
        <v>150000</v>
      </c>
      <c r="H8" s="39"/>
    </row>
    <row r="9" spans="1:8" ht="15.75" thickBot="1">
      <c r="A9" s="8" t="s">
        <v>9</v>
      </c>
      <c r="B9" s="9">
        <f>SUM(B3:B8)</f>
        <v>13830000</v>
      </c>
      <c r="C9" s="9">
        <f t="shared" ref="C9:F9" si="1">SUM(C3:C6)</f>
        <v>10900000</v>
      </c>
      <c r="D9" s="9">
        <f t="shared" si="1"/>
        <v>10900000</v>
      </c>
      <c r="E9" s="9">
        <f t="shared" si="1"/>
        <v>10900000</v>
      </c>
      <c r="F9" s="9">
        <f t="shared" si="1"/>
        <v>10900000</v>
      </c>
      <c r="G9" s="32">
        <f>SUM(G3:G8)</f>
        <v>57550000</v>
      </c>
      <c r="H9" s="40"/>
    </row>
    <row r="10" spans="1:8" ht="15.75" thickBot="1">
      <c r="H10" s="41"/>
    </row>
    <row r="11" spans="1:8" ht="15.75" thickBot="1">
      <c r="A11" s="51" t="s">
        <v>14</v>
      </c>
      <c r="B11" s="52"/>
      <c r="C11" s="52"/>
      <c r="D11" s="52"/>
      <c r="E11" s="52"/>
      <c r="F11" s="52"/>
      <c r="G11" s="52"/>
      <c r="H11" s="25" t="s">
        <v>23</v>
      </c>
    </row>
    <row r="12" spans="1:8" ht="15.75" thickBot="1">
      <c r="A12" s="10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33"/>
      <c r="H12" s="44"/>
    </row>
    <row r="13" spans="1:8" ht="30.75" thickBot="1">
      <c r="A13" s="24" t="s">
        <v>31</v>
      </c>
      <c r="B13" s="12">
        <v>720000</v>
      </c>
      <c r="C13" s="12">
        <v>720000</v>
      </c>
      <c r="D13" s="12">
        <v>720000</v>
      </c>
      <c r="E13" s="12">
        <v>720000</v>
      </c>
      <c r="F13" s="12">
        <v>720000</v>
      </c>
      <c r="G13" s="34">
        <f>SUM(B13:F13)</f>
        <v>3600000</v>
      </c>
      <c r="H13" s="39" t="s">
        <v>26</v>
      </c>
    </row>
    <row r="14" spans="1:8" ht="30">
      <c r="A14" s="24" t="s">
        <v>32</v>
      </c>
      <c r="B14" s="12">
        <v>720000</v>
      </c>
      <c r="C14" s="12">
        <v>720000</v>
      </c>
      <c r="D14" s="12">
        <v>720000</v>
      </c>
      <c r="E14" s="12">
        <v>720000</v>
      </c>
      <c r="F14" s="12">
        <v>720000</v>
      </c>
      <c r="G14" s="34">
        <f>SUM(B14:F14)</f>
        <v>3600000</v>
      </c>
      <c r="H14" s="39" t="s">
        <v>26</v>
      </c>
    </row>
    <row r="15" spans="1:8" ht="30">
      <c r="A15" s="13" t="s">
        <v>12</v>
      </c>
      <c r="B15" s="54">
        <v>888000</v>
      </c>
      <c r="C15" s="55"/>
      <c r="D15" s="55"/>
      <c r="E15" s="55"/>
      <c r="F15" s="56"/>
      <c r="G15" s="17">
        <f t="shared" ref="G15:G18" si="2">SUM(B15:F15)</f>
        <v>888000</v>
      </c>
      <c r="H15" s="39" t="s">
        <v>27</v>
      </c>
    </row>
    <row r="16" spans="1:8">
      <c r="A16" s="13" t="s">
        <v>18</v>
      </c>
      <c r="B16" s="2">
        <v>150000</v>
      </c>
      <c r="C16" s="2">
        <v>150000</v>
      </c>
      <c r="D16" s="2">
        <v>150000</v>
      </c>
      <c r="E16" s="2">
        <v>150000</v>
      </c>
      <c r="F16" s="2">
        <v>150000</v>
      </c>
      <c r="G16" s="17">
        <f t="shared" si="2"/>
        <v>750000</v>
      </c>
      <c r="H16" s="39"/>
    </row>
    <row r="17" spans="1:8">
      <c r="A17" s="13" t="s">
        <v>17</v>
      </c>
      <c r="B17" s="2">
        <v>60000</v>
      </c>
      <c r="C17" s="2">
        <v>60000</v>
      </c>
      <c r="D17" s="2">
        <v>60000</v>
      </c>
      <c r="E17" s="2">
        <v>60000</v>
      </c>
      <c r="F17" s="2">
        <v>60000</v>
      </c>
      <c r="G17" s="17">
        <f t="shared" si="2"/>
        <v>300000</v>
      </c>
      <c r="H17" s="42"/>
    </row>
    <row r="18" spans="1:8" ht="15.75" thickBot="1">
      <c r="A18" s="14"/>
      <c r="B18" s="15"/>
      <c r="C18" s="15"/>
      <c r="D18" s="15"/>
      <c r="E18" s="15"/>
      <c r="F18" s="15"/>
      <c r="G18" s="35">
        <f t="shared" si="2"/>
        <v>0</v>
      </c>
      <c r="H18" s="42"/>
    </row>
    <row r="19" spans="1:8" ht="15.75" thickBot="1">
      <c r="A19" s="8" t="s">
        <v>9</v>
      </c>
      <c r="B19" s="16">
        <f>SUM(B13:B18)</f>
        <v>2538000</v>
      </c>
      <c r="C19" s="16">
        <f t="shared" ref="C19" si="3">SUM(C13:C17)</f>
        <v>1650000</v>
      </c>
      <c r="D19" s="16">
        <f t="shared" ref="D19" si="4">SUM(D13:D17)</f>
        <v>1650000</v>
      </c>
      <c r="E19" s="16">
        <f t="shared" ref="E19" si="5">SUM(E13:E17)</f>
        <v>1650000</v>
      </c>
      <c r="F19" s="16">
        <f t="shared" ref="F19" si="6">SUM(F13:F17)</f>
        <v>1650000</v>
      </c>
      <c r="G19" s="36">
        <f t="shared" ref="G19" si="7">SUM(G13:G17)</f>
        <v>9138000</v>
      </c>
      <c r="H19" s="43"/>
    </row>
    <row r="20" spans="1:8" ht="15.75" thickBot="1">
      <c r="H20" s="45"/>
    </row>
    <row r="21" spans="1:8" ht="15.75" thickBot="1">
      <c r="A21" s="51" t="s">
        <v>25</v>
      </c>
      <c r="B21" s="52"/>
      <c r="C21" s="52"/>
      <c r="D21" s="52"/>
      <c r="E21" s="52"/>
      <c r="F21" s="52"/>
      <c r="G21" s="52"/>
      <c r="H21" s="25" t="s">
        <v>23</v>
      </c>
    </row>
    <row r="22" spans="1:8" ht="15.75" thickBot="1">
      <c r="A22" s="10"/>
      <c r="B22" s="11" t="s">
        <v>0</v>
      </c>
      <c r="C22" s="11" t="s">
        <v>1</v>
      </c>
      <c r="D22" s="11" t="s">
        <v>2</v>
      </c>
      <c r="E22" s="11" t="s">
        <v>3</v>
      </c>
      <c r="F22" s="11" t="s">
        <v>4</v>
      </c>
      <c r="G22" s="33"/>
      <c r="H22" s="37"/>
    </row>
    <row r="23" spans="1:8" ht="30">
      <c r="A23" s="18" t="s">
        <v>19</v>
      </c>
      <c r="B23" s="1">
        <v>4050000</v>
      </c>
      <c r="C23" s="1">
        <v>4050000</v>
      </c>
      <c r="D23" s="1">
        <v>4050000</v>
      </c>
      <c r="E23" s="1">
        <v>4050000</v>
      </c>
      <c r="F23" s="1">
        <v>4050000</v>
      </c>
      <c r="G23" s="28">
        <f t="shared" ref="G23:G25" si="8">SUM(B23:F23)</f>
        <v>20250000</v>
      </c>
      <c r="H23" s="31"/>
    </row>
    <row r="24" spans="1:8">
      <c r="A24" s="18" t="s">
        <v>22</v>
      </c>
      <c r="B24" s="1">
        <v>405000</v>
      </c>
      <c r="C24" s="1">
        <v>405000</v>
      </c>
      <c r="D24" s="1">
        <v>405000</v>
      </c>
      <c r="E24" s="1">
        <v>405000</v>
      </c>
      <c r="F24" s="1">
        <v>405000</v>
      </c>
      <c r="G24" s="28">
        <f t="shared" si="8"/>
        <v>2025000</v>
      </c>
      <c r="H24" s="31"/>
    </row>
    <row r="25" spans="1:8" ht="15.75" thickBot="1">
      <c r="A25" s="19" t="s">
        <v>16</v>
      </c>
      <c r="B25" s="7">
        <v>144000</v>
      </c>
      <c r="C25" s="7">
        <v>144000</v>
      </c>
      <c r="D25" s="7">
        <v>144000</v>
      </c>
      <c r="E25" s="7">
        <v>144000</v>
      </c>
      <c r="F25" s="7">
        <v>144000</v>
      </c>
      <c r="G25" s="28">
        <f t="shared" si="8"/>
        <v>720000</v>
      </c>
      <c r="H25" s="31"/>
    </row>
    <row r="26" spans="1:8" ht="15.75" thickBot="1">
      <c r="A26" s="8" t="s">
        <v>9</v>
      </c>
      <c r="B26" s="16">
        <f>SUM(B21:B25)</f>
        <v>4599000</v>
      </c>
      <c r="C26" s="16">
        <f t="shared" ref="C26:G26" si="9">SUM(C21:C24)</f>
        <v>4455000</v>
      </c>
      <c r="D26" s="16">
        <f t="shared" si="9"/>
        <v>4455000</v>
      </c>
      <c r="E26" s="16">
        <f t="shared" si="9"/>
        <v>4455000</v>
      </c>
      <c r="F26" s="16">
        <f t="shared" si="9"/>
        <v>4455000</v>
      </c>
      <c r="G26" s="36">
        <f t="shared" si="9"/>
        <v>22275000</v>
      </c>
      <c r="H26" s="31"/>
    </row>
    <row r="27" spans="1:8" ht="15.75" thickBot="1">
      <c r="A27" s="21"/>
      <c r="B27" s="22"/>
      <c r="C27" s="22"/>
      <c r="D27" s="22"/>
      <c r="E27" s="22"/>
      <c r="F27" s="22"/>
      <c r="G27" s="22"/>
      <c r="H27" s="46"/>
    </row>
    <row r="28" spans="1:8" ht="15.75" thickBot="1">
      <c r="A28" s="51" t="s">
        <v>21</v>
      </c>
      <c r="B28" s="52"/>
      <c r="C28" s="52"/>
      <c r="D28" s="52"/>
      <c r="E28" s="52"/>
      <c r="F28" s="52"/>
      <c r="G28" s="52"/>
      <c r="H28" s="25" t="s">
        <v>23</v>
      </c>
    </row>
    <row r="29" spans="1:8">
      <c r="A29" s="3"/>
      <c r="B29" s="4" t="s">
        <v>0</v>
      </c>
      <c r="C29" s="4" t="s">
        <v>1</v>
      </c>
      <c r="D29" s="4" t="s">
        <v>2</v>
      </c>
      <c r="E29" s="4" t="s">
        <v>3</v>
      </c>
      <c r="F29" s="4" t="s">
        <v>4</v>
      </c>
      <c r="G29" s="26"/>
      <c r="H29" s="47"/>
    </row>
    <row r="30" spans="1:8" ht="60">
      <c r="A30" s="18" t="s">
        <v>20</v>
      </c>
      <c r="B30" s="20">
        <v>13500000</v>
      </c>
      <c r="C30" s="20">
        <v>13500000</v>
      </c>
      <c r="D30" s="20">
        <v>13500000</v>
      </c>
      <c r="E30" s="20">
        <v>13500000</v>
      </c>
      <c r="F30" s="20">
        <v>13500000</v>
      </c>
      <c r="G30" s="27">
        <f>SUM(B30:F30)</f>
        <v>67500000</v>
      </c>
      <c r="H30" s="49" t="s">
        <v>29</v>
      </c>
    </row>
    <row r="31" spans="1:8" ht="30.75" thickBot="1">
      <c r="A31" s="18" t="s">
        <v>15</v>
      </c>
      <c r="B31" s="1">
        <v>3837000</v>
      </c>
      <c r="C31" s="1">
        <v>3837000</v>
      </c>
      <c r="D31" s="1">
        <v>3837000</v>
      </c>
      <c r="E31" s="1">
        <v>3837000</v>
      </c>
      <c r="F31" s="1">
        <v>3837000</v>
      </c>
      <c r="G31" s="28">
        <f t="shared" ref="G31" si="10">SUM(B31:F31)</f>
        <v>19185000</v>
      </c>
      <c r="H31" s="39" t="s">
        <v>24</v>
      </c>
    </row>
    <row r="32" spans="1:8" ht="34.5" thickBot="1">
      <c r="A32" s="19" t="s">
        <v>34</v>
      </c>
      <c r="B32" s="7">
        <f>(B30-B31-B26-B19)*0.45</f>
        <v>1136700</v>
      </c>
      <c r="C32" s="7">
        <f t="shared" ref="C32:G32" si="11">(C30-C31-C26-C19)*0.45</f>
        <v>1601100</v>
      </c>
      <c r="D32" s="7">
        <f t="shared" si="11"/>
        <v>1601100</v>
      </c>
      <c r="E32" s="7">
        <f t="shared" si="11"/>
        <v>1601100</v>
      </c>
      <c r="F32" s="7">
        <f t="shared" si="11"/>
        <v>1601100</v>
      </c>
      <c r="G32" s="7">
        <f t="shared" si="11"/>
        <v>7605900</v>
      </c>
      <c r="H32" s="50" t="s">
        <v>37</v>
      </c>
    </row>
    <row r="33" spans="1:8" ht="34.5" thickBot="1">
      <c r="A33" s="19" t="s">
        <v>35</v>
      </c>
      <c r="B33" s="7">
        <f>(B30-B31-B26-B19)*0.45</f>
        <v>1136700</v>
      </c>
      <c r="C33" s="7">
        <f t="shared" ref="C33:G33" si="12">(C30-C31-C26-C19)*0.45</f>
        <v>1601100</v>
      </c>
      <c r="D33" s="7">
        <f t="shared" si="12"/>
        <v>1601100</v>
      </c>
      <c r="E33" s="7">
        <f t="shared" si="12"/>
        <v>1601100</v>
      </c>
      <c r="F33" s="7">
        <f t="shared" si="12"/>
        <v>1601100</v>
      </c>
      <c r="G33" s="7">
        <f t="shared" si="12"/>
        <v>7605900</v>
      </c>
      <c r="H33" s="50" t="s">
        <v>37</v>
      </c>
    </row>
    <row r="34" spans="1:8" ht="34.5" thickBot="1">
      <c r="A34" s="6" t="s">
        <v>36</v>
      </c>
      <c r="B34" s="7">
        <f>(B30-B31-B26-B19)*0.1</f>
        <v>252600</v>
      </c>
      <c r="C34" s="7">
        <f t="shared" ref="C34:G34" si="13">(C30-C31-C26-C19)*0.1</f>
        <v>355800</v>
      </c>
      <c r="D34" s="7">
        <f t="shared" si="13"/>
        <v>355800</v>
      </c>
      <c r="E34" s="7">
        <f t="shared" si="13"/>
        <v>355800</v>
      </c>
      <c r="F34" s="7">
        <f t="shared" si="13"/>
        <v>355800</v>
      </c>
      <c r="G34" s="7">
        <f t="shared" si="13"/>
        <v>1690200</v>
      </c>
      <c r="H34" s="50" t="s">
        <v>38</v>
      </c>
    </row>
    <row r="35" spans="1:8" ht="34.5" thickBot="1">
      <c r="A35" s="23" t="s">
        <v>9</v>
      </c>
      <c r="B35" s="16">
        <f>SUM(B32:B34)</f>
        <v>2526000</v>
      </c>
      <c r="C35" s="16">
        <f t="shared" ref="C35:G35" si="14">SUM(C32:C34)</f>
        <v>3558000</v>
      </c>
      <c r="D35" s="16">
        <f t="shared" si="14"/>
        <v>3558000</v>
      </c>
      <c r="E35" s="16">
        <f t="shared" si="14"/>
        <v>3558000</v>
      </c>
      <c r="F35" s="16">
        <f t="shared" si="14"/>
        <v>3558000</v>
      </c>
      <c r="G35" s="30">
        <f t="shared" si="14"/>
        <v>16902000</v>
      </c>
      <c r="H35" s="48" t="s">
        <v>33</v>
      </c>
    </row>
  </sheetData>
  <mergeCells count="7">
    <mergeCell ref="A28:G28"/>
    <mergeCell ref="A21:G21"/>
    <mergeCell ref="H3:H6"/>
    <mergeCell ref="A1:G1"/>
    <mergeCell ref="A11:G11"/>
    <mergeCell ref="B15:F15"/>
    <mergeCell ref="B7:F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2024-09-10T17:59:34Z</dcterms:created>
  <dcterms:modified xsi:type="dcterms:W3CDTF">2025-03-18T03:45:37Z</dcterms:modified>
</cp:coreProperties>
</file>